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8700" activeTab="0"/>
  </bookViews>
  <sheets>
    <sheet name="измен в чист актив" sheetId="1" r:id="rId1"/>
    <sheet name="баланс" sheetId="2" r:id="rId2"/>
    <sheet name="движ денеж ср" sheetId="3" r:id="rId3"/>
    <sheet name="отчет о приб и уб" sheetId="4" r:id="rId4"/>
  </sheets>
  <definedNames/>
  <calcPr fullCalcOnLoad="1"/>
</workbook>
</file>

<file path=xl/sharedStrings.xml><?xml version="1.0" encoding="utf-8"?>
<sst xmlns="http://schemas.openxmlformats.org/spreadsheetml/2006/main" count="115" uniqueCount="110">
  <si>
    <t>Отчет об изменениях в чистых активах</t>
  </si>
  <si>
    <t>Единица измерения - тыс..сом</t>
  </si>
  <si>
    <t>Чистые активы  на начало периода</t>
  </si>
  <si>
    <t>Изменение в чистых активах</t>
  </si>
  <si>
    <t>Чистые активы на конец  периода</t>
  </si>
  <si>
    <t>Единица измерения - тыс.сом</t>
  </si>
  <si>
    <t>На 31.12.05</t>
  </si>
  <si>
    <t>АКТИВЫ</t>
  </si>
  <si>
    <t>Текущие активы</t>
  </si>
  <si>
    <t>Счета к получению</t>
  </si>
  <si>
    <t>Налоги к возмещению,  опл.авансом</t>
  </si>
  <si>
    <t>Расходы, оплаченные авансом</t>
  </si>
  <si>
    <t>Итого текущие активы:</t>
  </si>
  <si>
    <t>Долгосрочные активы</t>
  </si>
  <si>
    <t>Основные средства по первоначальной стоимости</t>
  </si>
  <si>
    <t>Начисленная амортизация</t>
  </si>
  <si>
    <t>Чистая стоимость основных средств</t>
  </si>
  <si>
    <t>Итого долгосрочные активы:</t>
  </si>
  <si>
    <t>ИТОГО АКТИВЫ</t>
  </si>
  <si>
    <t>ОБЯЗАТЕЛЬСТВА</t>
  </si>
  <si>
    <t>Текущие обязательства</t>
  </si>
  <si>
    <t>Счета к оплате</t>
  </si>
  <si>
    <t>Налоги к оплате</t>
  </si>
  <si>
    <t>Авансы покупателей</t>
  </si>
  <si>
    <t>Итого текущие обязательства:</t>
  </si>
  <si>
    <t>Долгосрочные обязательства</t>
  </si>
  <si>
    <t>Отсроченный налог на прибыль</t>
  </si>
  <si>
    <t>Отсроченные доходы</t>
  </si>
  <si>
    <t>Итого долгосрочные обязательства</t>
  </si>
  <si>
    <t>ИТОГО ОБЯЗАТЕЛЬСТВ</t>
  </si>
  <si>
    <t>ЧИСТЫЕ  АКТИВЫ</t>
  </si>
  <si>
    <t>Чистые активы</t>
  </si>
  <si>
    <t>ИТОГО ЧИСТЫЕ АКТИВЫ</t>
  </si>
  <si>
    <t>ИТОГО ОБЯЗАТЕЛЬСТВА И ЧИСТЫЕ АКТИВЫ</t>
  </si>
  <si>
    <t>Прочие поступления</t>
  </si>
  <si>
    <t>Чистое изменение в состоянии денежных средств</t>
  </si>
  <si>
    <t xml:space="preserve">Отчет о  финансовых результатах </t>
  </si>
  <si>
    <t>Доходы</t>
  </si>
  <si>
    <t xml:space="preserve">Доход от проведения  семинаров                                    </t>
  </si>
  <si>
    <t xml:space="preserve">Доход от реализации книг   </t>
  </si>
  <si>
    <t>Доход от членских взносов</t>
  </si>
  <si>
    <t xml:space="preserve">Всего доходов                                                 </t>
  </si>
  <si>
    <t>Себестоимость книг</t>
  </si>
  <si>
    <t>Расходы на проведение семинаров</t>
  </si>
  <si>
    <t>Расходы на оплату труда</t>
  </si>
  <si>
    <t>Расходы на социальное страхование</t>
  </si>
  <si>
    <t>Расходы на рекламу</t>
  </si>
  <si>
    <t>Амортизация</t>
  </si>
  <si>
    <t xml:space="preserve">Аудиторские услуги                                      </t>
  </si>
  <si>
    <t>Налоги</t>
  </si>
  <si>
    <t>Расходы по грантам</t>
  </si>
  <si>
    <t xml:space="preserve">Всего расходов                                               </t>
  </si>
  <si>
    <t xml:space="preserve">За год, закончившийся 31 декабря 2006 </t>
  </si>
  <si>
    <t xml:space="preserve">БАЛАНС НА 31 ДЕКАБРЯ  2006г </t>
  </si>
  <si>
    <t>За год, закончившийся 31 декабря  2006</t>
  </si>
  <si>
    <t>На 31.12.06</t>
  </si>
  <si>
    <t>Движение денежных средств по видам деятельности</t>
  </si>
  <si>
    <t>1. Операционная деятельность</t>
  </si>
  <si>
    <t>Чистая прибыль</t>
  </si>
  <si>
    <t>Корректировки чистой прибыли до состояния денежных</t>
  </si>
  <si>
    <t>средств от операционной деятельности:</t>
  </si>
  <si>
    <t>Увеличение (уменьшение) счетов к получению</t>
  </si>
  <si>
    <t>Увеличение (уменьшение) товарно-материальных запасов</t>
  </si>
  <si>
    <t>Увеличение (уменьшение) расходов будущих периодов</t>
  </si>
  <si>
    <t>Увеличение (уменьшение) счетов к оплате</t>
  </si>
  <si>
    <t>Прибыль (убытки) от реализации ценных бумаг</t>
  </si>
  <si>
    <t>Увеличение (уменьшение) начисленных обязательств</t>
  </si>
  <si>
    <t>Увеличение (уменьшение) налогов к выплате</t>
  </si>
  <si>
    <t>Всего корректировок</t>
  </si>
  <si>
    <t xml:space="preserve">Чистые денежные средства в результате операционной </t>
  </si>
  <si>
    <t>деятельности</t>
  </si>
  <si>
    <t>2. Инвестиционная деятельность</t>
  </si>
  <si>
    <t xml:space="preserve">Денежные средства, полученные от продажи основных </t>
  </si>
  <si>
    <t>средств, нематериальных и других долгосрочных активов</t>
  </si>
  <si>
    <t xml:space="preserve">Денежные средства, выплаченные при покупке основных </t>
  </si>
  <si>
    <t>Денежные средства, выплаченные при приобритении ценных</t>
  </si>
  <si>
    <t>бумаг и долевых, долговых финансовых инструментов</t>
  </si>
  <si>
    <t xml:space="preserve">Денежные средства, полученные от реализации ценных бумаг и </t>
  </si>
  <si>
    <t>долевых, долговых финансовых инструментов</t>
  </si>
  <si>
    <t>Денежные поступления от погашения кредитов и других долговых</t>
  </si>
  <si>
    <t>финансовых вложений</t>
  </si>
  <si>
    <t>Денежные выплаты по предоставлению кредитов и других долго-</t>
  </si>
  <si>
    <t>вых финансовых вложений</t>
  </si>
  <si>
    <t>Прочие выбытия</t>
  </si>
  <si>
    <t xml:space="preserve">Чистые денежные средства, в результате </t>
  </si>
  <si>
    <t>инвестиционной деятельности</t>
  </si>
  <si>
    <t>3. Финансовая деятельность</t>
  </si>
  <si>
    <t xml:space="preserve">Денежные средства, полученные от эмиссии акций и других </t>
  </si>
  <si>
    <t>ценных бумаг</t>
  </si>
  <si>
    <t xml:space="preserve">Денежные средства, за выкупленные собственные акции </t>
  </si>
  <si>
    <t xml:space="preserve">Денежные средства, от поступления кредитов и займов </t>
  </si>
  <si>
    <t>Денежные средства, на погашение кредитов и займов</t>
  </si>
  <si>
    <t>Выплата обязательств по финансовой аренде</t>
  </si>
  <si>
    <t>Выплата дивидентов</t>
  </si>
  <si>
    <t>финансовой деятельности</t>
  </si>
  <si>
    <t>Денежные средства на начало года</t>
  </si>
  <si>
    <t>Денежные средства на конец отчетного периода</t>
  </si>
  <si>
    <t>Прибыль (убытки) от уменшения налогов и выплат</t>
  </si>
  <si>
    <t>Отчет о движении денежных средств</t>
  </si>
  <si>
    <t xml:space="preserve">  2006г т. сом       </t>
  </si>
  <si>
    <t>Сусидия</t>
  </si>
  <si>
    <t>Корректировка отсроченного налога в связи с изменением  ставки налога</t>
  </si>
  <si>
    <t>Денежные средства (п 2 примечание)</t>
  </si>
  <si>
    <t>Товарно-материальные запасы  (п 3 примечания)</t>
  </si>
  <si>
    <t>( 4 примечания )</t>
  </si>
  <si>
    <t>Начисленные обязательства  ( п 5 примеч)</t>
  </si>
  <si>
    <t xml:space="preserve">Доходы от грантов </t>
  </si>
  <si>
    <t xml:space="preserve">Прочий доход  (п 6 примечания )                                                            </t>
  </si>
  <si>
    <t>Прочие расходы  (п 7 примечания)</t>
  </si>
  <si>
    <t>за 2006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</si>
</sst>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2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indent="15"/>
    </xf>
    <xf numFmtId="2" fontId="11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4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15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22" xfId="0" applyFont="1" applyBorder="1" applyAlignment="1">
      <alignment/>
    </xf>
    <xf numFmtId="0" fontId="3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23" xfId="0" applyFont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16" fillId="0" borderId="21" xfId="0" applyFont="1" applyFill="1" applyBorder="1" applyAlignment="1">
      <alignment/>
    </xf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6" fillId="0" borderId="23" xfId="0" applyFont="1" applyBorder="1" applyAlignment="1">
      <alignment/>
    </xf>
    <xf numFmtId="0" fontId="11" fillId="0" borderId="18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2" fontId="16" fillId="0" borderId="0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Border="1" applyAlignment="1">
      <alignment vertical="center"/>
    </xf>
    <xf numFmtId="0" fontId="16" fillId="0" borderId="27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2" fillId="0" borderId="28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2" fontId="16" fillId="0" borderId="30" xfId="0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2" fontId="11" fillId="0" borderId="30" xfId="0" applyNumberFormat="1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2" fontId="11" fillId="0" borderId="29" xfId="0" applyNumberFormat="1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2" fontId="11" fillId="0" borderId="34" xfId="0" applyNumberFormat="1" applyFont="1" applyFill="1" applyBorder="1" applyAlignment="1">
      <alignment horizontal="center"/>
    </xf>
    <xf numFmtId="0" fontId="11" fillId="0" borderId="17" xfId="0" applyFont="1" applyBorder="1" applyAlignment="1">
      <alignment horizontal="left"/>
    </xf>
    <xf numFmtId="0" fontId="11" fillId="0" borderId="17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/>
    </xf>
    <xf numFmtId="0" fontId="14" fillId="0" borderId="0" xfId="0" applyFont="1" applyAlignment="1">
      <alignment/>
    </xf>
    <xf numFmtId="0" fontId="12" fillId="2" borderId="1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2" fillId="0" borderId="2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G17" sqref="G17"/>
    </sheetView>
  </sheetViews>
  <sheetFormatPr defaultColWidth="9.00390625" defaultRowHeight="12.75"/>
  <cols>
    <col min="1" max="1" width="9.125" style="24" customWidth="1"/>
    <col min="2" max="2" width="37.00390625" style="24" customWidth="1"/>
    <col min="3" max="4" width="10.75390625" style="24" customWidth="1"/>
    <col min="5" max="16384" width="9.125" style="24" customWidth="1"/>
  </cols>
  <sheetData>
    <row r="1" ht="12.75">
      <c r="A1" s="23"/>
    </row>
    <row r="2" spans="2:3" ht="15.75">
      <c r="B2" s="134" t="s">
        <v>0</v>
      </c>
      <c r="C2" s="23"/>
    </row>
    <row r="3" spans="2:3" ht="12.75">
      <c r="B3" s="135" t="s">
        <v>52</v>
      </c>
      <c r="C3" s="23"/>
    </row>
    <row r="4" spans="2:3" ht="12.75">
      <c r="B4" s="23"/>
      <c r="C4" s="23"/>
    </row>
    <row r="5" spans="2:3" ht="12.75">
      <c r="B5" s="130"/>
      <c r="C5" s="23"/>
    </row>
    <row r="6" spans="2:4" ht="14.25">
      <c r="B6" s="136" t="s">
        <v>1</v>
      </c>
      <c r="C6" s="136"/>
      <c r="D6" s="136"/>
    </row>
    <row r="7" spans="2:3" ht="15" thickBot="1">
      <c r="B7" s="20"/>
      <c r="C7" s="23"/>
    </row>
    <row r="8" spans="2:4" ht="13.5" thickBot="1">
      <c r="B8" s="131"/>
      <c r="C8" s="132">
        <v>2005</v>
      </c>
      <c r="D8" s="133">
        <v>2006</v>
      </c>
    </row>
    <row r="9" spans="2:4" ht="29.25" thickBot="1">
      <c r="B9" s="1" t="s">
        <v>2</v>
      </c>
      <c r="C9" s="137">
        <v>327.9</v>
      </c>
      <c r="D9" s="137">
        <v>306.5</v>
      </c>
    </row>
    <row r="10" spans="2:4" ht="43.5" thickBot="1">
      <c r="B10" s="1" t="s">
        <v>101</v>
      </c>
      <c r="C10" s="137"/>
      <c r="D10" s="137">
        <v>11.6</v>
      </c>
    </row>
    <row r="11" spans="2:4" ht="15.75" thickBot="1">
      <c r="B11" s="2" t="s">
        <v>3</v>
      </c>
      <c r="C11" s="137">
        <v>-21.4</v>
      </c>
      <c r="D11" s="137">
        <v>24.3</v>
      </c>
    </row>
    <row r="12" spans="2:4" ht="15" thickBot="1">
      <c r="B12" s="1" t="s">
        <v>4</v>
      </c>
      <c r="C12" s="137">
        <v>306.5</v>
      </c>
      <c r="D12" s="137">
        <v>342.4</v>
      </c>
    </row>
  </sheetData>
  <mergeCells count="1"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H18" sqref="H18"/>
    </sheetView>
  </sheetViews>
  <sheetFormatPr defaultColWidth="9.00390625" defaultRowHeight="12.75"/>
  <cols>
    <col min="1" max="1" width="9.125" style="24" customWidth="1"/>
    <col min="2" max="2" width="42.875" style="24" customWidth="1"/>
    <col min="3" max="4" width="14.25390625" style="24" customWidth="1"/>
    <col min="5" max="16384" width="9.125" style="24" customWidth="1"/>
  </cols>
  <sheetData>
    <row r="1" ht="12.75">
      <c r="A1" s="23"/>
    </row>
    <row r="3" ht="15.75">
      <c r="B3" s="22" t="s">
        <v>53</v>
      </c>
    </row>
    <row r="5" ht="13.5" thickBot="1">
      <c r="B5" s="24" t="s">
        <v>5</v>
      </c>
    </row>
    <row r="6" ht="13.5" hidden="1" thickBot="1"/>
    <row r="7" spans="2:4" ht="15.75" thickBot="1">
      <c r="B7" s="4"/>
      <c r="C7" s="25" t="s">
        <v>6</v>
      </c>
      <c r="D7" s="26" t="s">
        <v>55</v>
      </c>
    </row>
    <row r="8" spans="2:4" ht="16.5" thickBot="1">
      <c r="B8" s="28" t="s">
        <v>7</v>
      </c>
      <c r="C8" s="5"/>
      <c r="D8" s="5"/>
    </row>
    <row r="9" spans="2:4" ht="16.5" thickBot="1">
      <c r="B9" s="29" t="s">
        <v>8</v>
      </c>
      <c r="C9" s="6"/>
      <c r="D9" s="6"/>
    </row>
    <row r="10" spans="2:4" ht="16.5" thickBot="1">
      <c r="B10" s="30" t="s">
        <v>102</v>
      </c>
      <c r="C10" s="7">
        <v>371.1</v>
      </c>
      <c r="D10" s="7">
        <v>299.3</v>
      </c>
    </row>
    <row r="11" spans="2:4" ht="16.5" thickBot="1">
      <c r="B11" s="30" t="s">
        <v>9</v>
      </c>
      <c r="C11" s="7">
        <v>2.4</v>
      </c>
      <c r="D11" s="7">
        <v>0</v>
      </c>
    </row>
    <row r="12" spans="2:4" ht="16.5" thickBot="1">
      <c r="B12" s="30" t="s">
        <v>10</v>
      </c>
      <c r="C12" s="7">
        <v>104</v>
      </c>
      <c r="D12" s="7">
        <v>150.3</v>
      </c>
    </row>
    <row r="13" spans="2:4" ht="32.25" thickBot="1">
      <c r="B13" s="30" t="s">
        <v>103</v>
      </c>
      <c r="C13" s="7">
        <v>143</v>
      </c>
      <c r="D13" s="7">
        <v>88.1</v>
      </c>
    </row>
    <row r="14" spans="2:4" ht="16.5" thickBot="1">
      <c r="B14" s="30" t="s">
        <v>11</v>
      </c>
      <c r="C14" s="7">
        <v>13.3</v>
      </c>
      <c r="D14" s="7">
        <v>25.4</v>
      </c>
    </row>
    <row r="15" spans="2:4" ht="16.5" thickBot="1">
      <c r="B15" s="30"/>
      <c r="C15" s="7"/>
      <c r="D15" s="7"/>
    </row>
    <row r="16" spans="2:4" ht="16.5" thickBot="1">
      <c r="B16" s="31" t="s">
        <v>12</v>
      </c>
      <c r="C16" s="8">
        <f>C10+C11+C12+C13+C14+C15</f>
        <v>633.8</v>
      </c>
      <c r="D16" s="8">
        <f>D10+D11+D12+D13+D14+D15</f>
        <v>563.1</v>
      </c>
    </row>
    <row r="17" spans="2:4" ht="17.25" thickBot="1" thickTop="1">
      <c r="B17" s="29" t="s">
        <v>13</v>
      </c>
      <c r="C17" s="7"/>
      <c r="D17" s="7"/>
    </row>
    <row r="18" spans="2:4" ht="32.25" thickBot="1">
      <c r="B18" s="30" t="s">
        <v>14</v>
      </c>
      <c r="C18" s="7">
        <v>1591.9</v>
      </c>
      <c r="D18" s="7">
        <v>1318</v>
      </c>
    </row>
    <row r="19" spans="2:4" ht="16.5" thickBot="1">
      <c r="B19" s="30" t="s">
        <v>15</v>
      </c>
      <c r="C19" s="7">
        <v>753.1</v>
      </c>
      <c r="D19" s="18">
        <v>588</v>
      </c>
    </row>
    <row r="20" spans="2:4" ht="16.5" thickBot="1">
      <c r="B20" s="30" t="s">
        <v>16</v>
      </c>
      <c r="C20" s="7">
        <v>838.8</v>
      </c>
      <c r="D20" s="18">
        <v>730</v>
      </c>
    </row>
    <row r="21" spans="2:4" ht="16.5" thickBot="1">
      <c r="B21" s="30" t="s">
        <v>104</v>
      </c>
      <c r="C21" s="7"/>
      <c r="D21" s="7"/>
    </row>
    <row r="22" spans="2:4" ht="16.5" thickBot="1">
      <c r="B22" s="32" t="s">
        <v>17</v>
      </c>
      <c r="C22" s="9">
        <f>C20+C21</f>
        <v>838.8</v>
      </c>
      <c r="D22" s="9">
        <f>D20+D21</f>
        <v>730</v>
      </c>
    </row>
    <row r="23" spans="2:4" ht="17.25" thickBot="1" thickTop="1">
      <c r="B23" s="33" t="s">
        <v>18</v>
      </c>
      <c r="C23" s="10">
        <f>C16+C22</f>
        <v>1472.6</v>
      </c>
      <c r="D23" s="10">
        <f>D16+D22</f>
        <v>1293.1</v>
      </c>
    </row>
    <row r="24" spans="2:4" ht="14.25" thickBot="1" thickTop="1">
      <c r="B24" s="34"/>
      <c r="C24" s="27"/>
      <c r="D24" s="35"/>
    </row>
    <row r="25" spans="2:4" ht="17.25" thickBot="1" thickTop="1">
      <c r="B25" s="36" t="s">
        <v>19</v>
      </c>
      <c r="C25" s="11"/>
      <c r="D25" s="11"/>
    </row>
    <row r="26" spans="2:4" ht="16.5" thickBot="1">
      <c r="B26" s="29" t="s">
        <v>20</v>
      </c>
      <c r="C26" s="7"/>
      <c r="D26" s="7"/>
    </row>
    <row r="27" spans="2:4" ht="16.5" thickBot="1">
      <c r="B27" s="30" t="s">
        <v>21</v>
      </c>
      <c r="C27" s="7">
        <v>38.6</v>
      </c>
      <c r="D27" s="18">
        <v>55.7</v>
      </c>
    </row>
    <row r="28" spans="2:4" ht="16.5" thickBot="1">
      <c r="B28" s="30" t="s">
        <v>100</v>
      </c>
      <c r="C28" s="7">
        <v>223.6</v>
      </c>
      <c r="D28" s="18">
        <v>46.4</v>
      </c>
    </row>
    <row r="29" spans="2:4" ht="16.5" thickBot="1">
      <c r="B29" s="30" t="s">
        <v>22</v>
      </c>
      <c r="C29" s="7">
        <v>2.4</v>
      </c>
      <c r="D29" s="18">
        <v>0.1</v>
      </c>
    </row>
    <row r="30" spans="2:4" ht="16.5" customHeight="1" thickBot="1">
      <c r="B30" s="30" t="s">
        <v>105</v>
      </c>
      <c r="C30" s="7">
        <v>49.9</v>
      </c>
      <c r="D30" s="18">
        <v>36.3</v>
      </c>
    </row>
    <row r="31" spans="2:4" ht="16.5" thickBot="1">
      <c r="B31" s="37" t="s">
        <v>23</v>
      </c>
      <c r="C31" s="5">
        <v>66.4</v>
      </c>
      <c r="D31" s="38">
        <v>132</v>
      </c>
    </row>
    <row r="32" spans="2:4" ht="16.5" thickBot="1">
      <c r="B32" s="31" t="s">
        <v>24</v>
      </c>
      <c r="C32" s="8">
        <f>C27+C28+C29+C30+C31</f>
        <v>380.9</v>
      </c>
      <c r="D32" s="19">
        <f>D27+D28+D29+D30+D31</f>
        <v>270.5</v>
      </c>
    </row>
    <row r="33" spans="2:4" ht="17.25" thickBot="1" thickTop="1">
      <c r="B33" s="29" t="s">
        <v>25</v>
      </c>
      <c r="C33" s="7"/>
      <c r="D33" s="18"/>
    </row>
    <row r="34" spans="2:4" ht="16.5" thickBot="1">
      <c r="B34" s="30" t="s">
        <v>26</v>
      </c>
      <c r="C34" s="7">
        <v>23.2</v>
      </c>
      <c r="D34" s="18">
        <v>10.9</v>
      </c>
    </row>
    <row r="35" spans="2:4" ht="16.5" thickBot="1">
      <c r="B35" s="37" t="s">
        <v>27</v>
      </c>
      <c r="C35" s="5">
        <v>762</v>
      </c>
      <c r="D35" s="38">
        <v>669.3</v>
      </c>
    </row>
    <row r="36" spans="2:4" ht="16.5" thickBot="1">
      <c r="B36" s="31" t="s">
        <v>28</v>
      </c>
      <c r="C36" s="8">
        <v>785.2</v>
      </c>
      <c r="D36" s="8">
        <f>D34+D35</f>
        <v>680.1999999999999</v>
      </c>
    </row>
    <row r="37" spans="2:4" ht="17.25" thickBot="1" thickTop="1">
      <c r="B37" s="39" t="s">
        <v>29</v>
      </c>
      <c r="C37" s="16">
        <f>C32+C36</f>
        <v>1166.1</v>
      </c>
      <c r="D37" s="16">
        <f>D32+D36</f>
        <v>950.6999999999999</v>
      </c>
    </row>
    <row r="38" spans="2:4" ht="17.25" thickBot="1" thickTop="1">
      <c r="B38" s="28" t="s">
        <v>30</v>
      </c>
      <c r="C38" s="5"/>
      <c r="D38" s="5"/>
    </row>
    <row r="39" spans="2:4" ht="16.5" thickBot="1">
      <c r="B39" s="29"/>
      <c r="C39" s="7"/>
      <c r="D39" s="7"/>
    </row>
    <row r="40" spans="2:4" ht="15.75" customHeight="1" thickBot="1">
      <c r="B40" s="30" t="s">
        <v>31</v>
      </c>
      <c r="C40" s="7">
        <v>306.5</v>
      </c>
      <c r="D40" s="7">
        <v>342.4</v>
      </c>
    </row>
    <row r="41" spans="2:4" ht="16.5" hidden="1" thickBot="1">
      <c r="B41" s="30"/>
      <c r="C41" s="7"/>
      <c r="D41" s="7"/>
    </row>
    <row r="42" spans="2:4" ht="16.5" thickBot="1">
      <c r="B42" s="31" t="s">
        <v>32</v>
      </c>
      <c r="C42" s="17">
        <f>+C40+C41</f>
        <v>306.5</v>
      </c>
      <c r="D42" s="17">
        <f>+D40+D41</f>
        <v>342.4</v>
      </c>
    </row>
    <row r="43" spans="2:4" ht="33" thickBot="1" thickTop="1">
      <c r="B43" s="29" t="s">
        <v>33</v>
      </c>
      <c r="C43" s="40">
        <f>C37+C42</f>
        <v>1472.6</v>
      </c>
      <c r="D43" s="40">
        <f>D37+D42</f>
        <v>1293.1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A1">
      <selection activeCell="J15" sqref="J15"/>
    </sheetView>
  </sheetViews>
  <sheetFormatPr defaultColWidth="9.00390625" defaultRowHeight="12.75"/>
  <cols>
    <col min="1" max="4" width="9.125" style="24" customWidth="1"/>
    <col min="5" max="5" width="18.125" style="24" customWidth="1"/>
    <col min="6" max="6" width="18.375" style="86" customWidth="1"/>
    <col min="7" max="7" width="0.875" style="24" hidden="1" customWidth="1"/>
    <col min="8" max="16384" width="9.125" style="24" customWidth="1"/>
  </cols>
  <sheetData>
    <row r="1" spans="1:6" ht="16.5">
      <c r="A1" s="41"/>
      <c r="B1" s="27"/>
      <c r="C1" s="27"/>
      <c r="D1" s="27"/>
      <c r="E1" s="27"/>
      <c r="F1" s="83"/>
    </row>
    <row r="2" spans="1:6" ht="14.25">
      <c r="A2" s="3"/>
      <c r="B2" s="124" t="s">
        <v>98</v>
      </c>
      <c r="C2" s="124"/>
      <c r="D2" s="124"/>
      <c r="E2" s="124"/>
      <c r="F2" s="83"/>
    </row>
    <row r="3" spans="1:6" ht="15" thickBot="1">
      <c r="A3" s="3"/>
      <c r="B3" s="125" t="s">
        <v>109</v>
      </c>
      <c r="C3" s="125"/>
      <c r="D3" s="125"/>
      <c r="E3" s="125"/>
      <c r="F3" s="83"/>
    </row>
    <row r="4" spans="1:14" ht="12.75">
      <c r="A4" s="118" t="s">
        <v>56</v>
      </c>
      <c r="B4" s="119"/>
      <c r="C4" s="119"/>
      <c r="D4" s="119"/>
      <c r="E4" s="126"/>
      <c r="F4" s="116" t="s">
        <v>99</v>
      </c>
      <c r="G4" s="90"/>
      <c r="H4" s="42"/>
      <c r="K4" s="87"/>
      <c r="L4" s="87"/>
      <c r="M4" s="87"/>
      <c r="N4" s="87"/>
    </row>
    <row r="5" spans="1:14" ht="13.5" thickBot="1">
      <c r="A5" s="127"/>
      <c r="B5" s="128"/>
      <c r="C5" s="128"/>
      <c r="D5" s="128"/>
      <c r="E5" s="129"/>
      <c r="F5" s="117"/>
      <c r="G5" s="91"/>
      <c r="H5" s="27"/>
      <c r="K5" s="87"/>
      <c r="L5" s="87"/>
      <c r="M5" s="87"/>
      <c r="N5" s="87"/>
    </row>
    <row r="6" spans="1:8" ht="12.75">
      <c r="A6" s="118" t="s">
        <v>57</v>
      </c>
      <c r="B6" s="119"/>
      <c r="C6" s="119"/>
      <c r="D6" s="119"/>
      <c r="E6" s="120"/>
      <c r="F6" s="92"/>
      <c r="G6" s="43"/>
      <c r="H6" s="27"/>
    </row>
    <row r="7" spans="1:8" ht="12.75">
      <c r="A7" s="121"/>
      <c r="B7" s="122"/>
      <c r="C7" s="122"/>
      <c r="D7" s="122"/>
      <c r="E7" s="123"/>
      <c r="F7" s="93"/>
      <c r="G7" s="45"/>
      <c r="H7" s="27"/>
    </row>
    <row r="8" spans="1:8" ht="12.75">
      <c r="A8" s="46"/>
      <c r="B8" s="44"/>
      <c r="C8" s="44"/>
      <c r="D8" s="44"/>
      <c r="E8" s="44"/>
      <c r="F8" s="94"/>
      <c r="G8" s="44"/>
      <c r="H8" s="27"/>
    </row>
    <row r="9" spans="1:8" ht="12.75">
      <c r="A9" s="47" t="s">
        <v>58</v>
      </c>
      <c r="B9" s="48"/>
      <c r="C9" s="48"/>
      <c r="D9" s="48"/>
      <c r="E9" s="48"/>
      <c r="F9" s="95">
        <v>24.3</v>
      </c>
      <c r="G9" s="44"/>
      <c r="H9" s="27"/>
    </row>
    <row r="10" spans="1:8" ht="12.75">
      <c r="A10" s="49" t="s">
        <v>59</v>
      </c>
      <c r="B10" s="50"/>
      <c r="C10" s="50"/>
      <c r="D10" s="50"/>
      <c r="E10" s="51"/>
      <c r="F10" s="96"/>
      <c r="G10" s="44"/>
      <c r="H10" s="27"/>
    </row>
    <row r="11" spans="1:8" ht="12.75">
      <c r="A11" s="47" t="s">
        <v>60</v>
      </c>
      <c r="B11" s="48"/>
      <c r="C11" s="48"/>
      <c r="D11" s="48"/>
      <c r="E11" s="52"/>
      <c r="F11" s="97"/>
      <c r="G11" s="44"/>
      <c r="H11" s="27"/>
    </row>
    <row r="12" spans="1:8" ht="12.75">
      <c r="A12" s="49"/>
      <c r="B12" s="50"/>
      <c r="C12" s="50"/>
      <c r="D12" s="50"/>
      <c r="E12" s="50"/>
      <c r="F12" s="96"/>
      <c r="G12" s="44"/>
      <c r="H12" s="27"/>
    </row>
    <row r="13" spans="1:10" ht="12.75">
      <c r="A13" s="47" t="s">
        <v>61</v>
      </c>
      <c r="B13" s="48"/>
      <c r="C13" s="48"/>
      <c r="D13" s="48"/>
      <c r="E13" s="48"/>
      <c r="F13" s="95">
        <v>-43.9</v>
      </c>
      <c r="G13" s="44"/>
      <c r="H13" s="27"/>
      <c r="J13" s="53"/>
    </row>
    <row r="14" spans="1:10" ht="12.75">
      <c r="A14" s="49"/>
      <c r="B14" s="50"/>
      <c r="C14" s="50"/>
      <c r="D14" s="50"/>
      <c r="E14" s="51"/>
      <c r="F14" s="96"/>
      <c r="G14" s="44"/>
      <c r="H14" s="27"/>
      <c r="J14" s="53"/>
    </row>
    <row r="15" spans="1:8" ht="12.75">
      <c r="A15" s="47" t="s">
        <v>62</v>
      </c>
      <c r="B15" s="48"/>
      <c r="C15" s="48"/>
      <c r="D15" s="48"/>
      <c r="E15" s="52"/>
      <c r="F15" s="95">
        <v>54.9</v>
      </c>
      <c r="G15" s="44"/>
      <c r="H15" s="27"/>
    </row>
    <row r="16" spans="1:8" ht="12.75">
      <c r="A16" s="49"/>
      <c r="B16" s="50"/>
      <c r="C16" s="50"/>
      <c r="D16" s="50"/>
      <c r="E16" s="51"/>
      <c r="F16" s="96"/>
      <c r="G16" s="44"/>
      <c r="H16" s="27"/>
    </row>
    <row r="17" spans="1:8" ht="12.75">
      <c r="A17" s="47" t="s">
        <v>63</v>
      </c>
      <c r="B17" s="48"/>
      <c r="C17" s="48"/>
      <c r="D17" s="48"/>
      <c r="E17" s="52"/>
      <c r="F17" s="95">
        <v>-12.1</v>
      </c>
      <c r="G17" s="44"/>
      <c r="H17" s="27"/>
    </row>
    <row r="18" spans="1:8" ht="12.75">
      <c r="A18" s="49"/>
      <c r="B18" s="50"/>
      <c r="C18" s="50"/>
      <c r="D18" s="50"/>
      <c r="E18" s="51"/>
      <c r="F18" s="96"/>
      <c r="G18" s="44"/>
      <c r="H18" s="27"/>
    </row>
    <row r="19" spans="1:8" ht="12.75">
      <c r="A19" s="47" t="s">
        <v>64</v>
      </c>
      <c r="B19" s="48"/>
      <c r="C19" s="48"/>
      <c r="D19" s="48"/>
      <c r="E19" s="52"/>
      <c r="F19" s="95">
        <v>17.2</v>
      </c>
      <c r="G19" s="44"/>
      <c r="H19" s="27"/>
    </row>
    <row r="20" spans="1:8" ht="12.75">
      <c r="A20" s="49"/>
      <c r="B20" s="50"/>
      <c r="C20" s="50"/>
      <c r="D20" s="50"/>
      <c r="E20" s="51"/>
      <c r="F20" s="96"/>
      <c r="G20" s="44"/>
      <c r="H20" s="27"/>
    </row>
    <row r="21" spans="1:8" ht="12.75">
      <c r="A21" s="47" t="s">
        <v>97</v>
      </c>
      <c r="B21" s="48"/>
      <c r="C21" s="48"/>
      <c r="D21" s="48"/>
      <c r="E21" s="52"/>
      <c r="F21" s="97">
        <v>-3</v>
      </c>
      <c r="G21" s="44"/>
      <c r="H21" s="27"/>
    </row>
    <row r="22" spans="1:8" ht="12.75">
      <c r="A22" s="49"/>
      <c r="B22" s="50"/>
      <c r="C22" s="50"/>
      <c r="D22" s="50"/>
      <c r="E22" s="51"/>
      <c r="F22" s="96"/>
      <c r="G22" s="44"/>
      <c r="H22" s="27"/>
    </row>
    <row r="23" spans="1:8" ht="12.75">
      <c r="A23" s="47" t="s">
        <v>65</v>
      </c>
      <c r="B23" s="48"/>
      <c r="C23" s="48"/>
      <c r="D23" s="48"/>
      <c r="E23" s="52"/>
      <c r="F23" s="95"/>
      <c r="G23" s="44"/>
      <c r="H23" s="27"/>
    </row>
    <row r="24" spans="1:8" ht="12.75">
      <c r="A24" s="49"/>
      <c r="B24" s="50"/>
      <c r="C24" s="50"/>
      <c r="D24" s="50"/>
      <c r="E24" s="51"/>
      <c r="F24" s="96"/>
      <c r="G24" s="44"/>
      <c r="H24" s="27"/>
    </row>
    <row r="25" spans="1:8" ht="12.75">
      <c r="A25" s="47" t="s">
        <v>66</v>
      </c>
      <c r="B25" s="48"/>
      <c r="C25" s="48"/>
      <c r="D25" s="48"/>
      <c r="E25" s="52"/>
      <c r="F25" s="95">
        <v>-10.5</v>
      </c>
      <c r="G25" s="44"/>
      <c r="H25" s="27"/>
    </row>
    <row r="26" spans="1:8" ht="12.75">
      <c r="A26" s="49"/>
      <c r="B26" s="50"/>
      <c r="C26" s="50"/>
      <c r="D26" s="50"/>
      <c r="E26" s="51"/>
      <c r="F26" s="96"/>
      <c r="G26" s="44"/>
      <c r="H26" s="27"/>
    </row>
    <row r="27" spans="1:8" ht="12.75">
      <c r="A27" s="47" t="s">
        <v>67</v>
      </c>
      <c r="B27" s="48"/>
      <c r="C27" s="48"/>
      <c r="D27" s="48"/>
      <c r="E27" s="52"/>
      <c r="F27" s="95"/>
      <c r="G27" s="44"/>
      <c r="H27" s="27"/>
    </row>
    <row r="28" spans="1:8" ht="12.75">
      <c r="A28" s="49"/>
      <c r="B28" s="50"/>
      <c r="C28" s="50"/>
      <c r="D28" s="50"/>
      <c r="E28" s="51"/>
      <c r="F28" s="96"/>
      <c r="G28" s="44"/>
      <c r="H28" s="27"/>
    </row>
    <row r="29" spans="1:8" ht="12.75">
      <c r="A29" s="47" t="s">
        <v>47</v>
      </c>
      <c r="B29" s="48"/>
      <c r="C29" s="48"/>
      <c r="D29" s="48"/>
      <c r="E29" s="52"/>
      <c r="F29" s="95">
        <v>118.2</v>
      </c>
      <c r="G29" s="44"/>
      <c r="H29" s="27"/>
    </row>
    <row r="30" spans="1:8" ht="12.75">
      <c r="A30" s="49"/>
      <c r="B30" s="50"/>
      <c r="C30" s="50"/>
      <c r="D30" s="50"/>
      <c r="E30" s="51"/>
      <c r="F30" s="96"/>
      <c r="G30" s="44"/>
      <c r="H30" s="27"/>
    </row>
    <row r="31" spans="1:8" ht="12.75">
      <c r="A31" s="47" t="s">
        <v>68</v>
      </c>
      <c r="B31" s="48"/>
      <c r="C31" s="48"/>
      <c r="D31" s="48"/>
      <c r="E31" s="52"/>
      <c r="F31" s="98">
        <f>F13+F15+F17+F19+F21+F23+F25+F27+F29</f>
        <v>120.80000000000001</v>
      </c>
      <c r="G31" s="21">
        <f>G13+G15+G17+G19+G21+G23+G25+G27+G29</f>
        <v>0</v>
      </c>
      <c r="H31" s="21"/>
    </row>
    <row r="32" spans="1:8" ht="12.75">
      <c r="A32" s="49"/>
      <c r="B32" s="50"/>
      <c r="C32" s="50"/>
      <c r="D32" s="50"/>
      <c r="E32" s="50"/>
      <c r="F32" s="99"/>
      <c r="G32" s="44"/>
      <c r="H32" s="27"/>
    </row>
    <row r="33" spans="1:8" ht="12.75">
      <c r="A33" s="54" t="s">
        <v>69</v>
      </c>
      <c r="B33" s="55"/>
      <c r="C33" s="55"/>
      <c r="D33" s="55"/>
      <c r="E33" s="56"/>
      <c r="F33" s="100"/>
      <c r="G33" s="44"/>
      <c r="H33" s="27"/>
    </row>
    <row r="34" spans="1:8" ht="13.5" thickBot="1">
      <c r="A34" s="57" t="s">
        <v>70</v>
      </c>
      <c r="B34" s="42"/>
      <c r="C34" s="42"/>
      <c r="D34" s="42"/>
      <c r="E34" s="58"/>
      <c r="F34" s="101">
        <f>F9+F31</f>
        <v>145.10000000000002</v>
      </c>
      <c r="G34" s="21">
        <f>G9+G31</f>
        <v>0</v>
      </c>
      <c r="H34" s="21"/>
    </row>
    <row r="35" spans="1:8" ht="12.75">
      <c r="A35" s="118" t="s">
        <v>71</v>
      </c>
      <c r="B35" s="119"/>
      <c r="C35" s="119"/>
      <c r="D35" s="119"/>
      <c r="E35" s="126"/>
      <c r="F35" s="88"/>
      <c r="G35" s="44"/>
      <c r="H35" s="27"/>
    </row>
    <row r="36" spans="1:8" ht="13.5" thickBot="1">
      <c r="A36" s="127"/>
      <c r="B36" s="128"/>
      <c r="C36" s="128"/>
      <c r="D36" s="128"/>
      <c r="E36" s="129"/>
      <c r="F36" s="89"/>
      <c r="G36" s="44"/>
      <c r="H36" s="27"/>
    </row>
    <row r="37" spans="1:8" ht="12.75">
      <c r="A37" s="59" t="s">
        <v>72</v>
      </c>
      <c r="B37" s="60"/>
      <c r="C37" s="60"/>
      <c r="D37" s="60"/>
      <c r="E37" s="61"/>
      <c r="F37" s="102"/>
      <c r="G37" s="44"/>
      <c r="H37" s="27"/>
    </row>
    <row r="38" spans="1:8" ht="12.75">
      <c r="A38" s="62" t="s">
        <v>73</v>
      </c>
      <c r="B38" s="63"/>
      <c r="C38" s="63"/>
      <c r="D38" s="63"/>
      <c r="E38" s="64"/>
      <c r="F38" s="97"/>
      <c r="G38" s="44"/>
      <c r="H38" s="27"/>
    </row>
    <row r="39" spans="1:8" ht="12.75">
      <c r="A39" s="65" t="s">
        <v>74</v>
      </c>
      <c r="B39" s="66"/>
      <c r="C39" s="66"/>
      <c r="D39" s="66"/>
      <c r="E39" s="67"/>
      <c r="F39" s="96"/>
      <c r="G39" s="44"/>
      <c r="H39" s="27"/>
    </row>
    <row r="40" spans="1:8" ht="12.75">
      <c r="A40" s="62" t="s">
        <v>73</v>
      </c>
      <c r="B40" s="63"/>
      <c r="C40" s="63"/>
      <c r="D40" s="63"/>
      <c r="E40" s="64"/>
      <c r="F40" s="95">
        <v>-12.5</v>
      </c>
      <c r="G40" s="44"/>
      <c r="H40" s="27"/>
    </row>
    <row r="41" spans="1:8" ht="12.75">
      <c r="A41" s="65" t="s">
        <v>75</v>
      </c>
      <c r="B41" s="66"/>
      <c r="C41" s="66"/>
      <c r="D41" s="66"/>
      <c r="E41" s="67"/>
      <c r="F41" s="96"/>
      <c r="G41" s="44"/>
      <c r="H41" s="27"/>
    </row>
    <row r="42" spans="1:8" ht="12.75">
      <c r="A42" s="62" t="s">
        <v>76</v>
      </c>
      <c r="B42" s="63"/>
      <c r="C42" s="63"/>
      <c r="D42" s="63"/>
      <c r="E42" s="64"/>
      <c r="F42" s="97"/>
      <c r="G42" s="44"/>
      <c r="H42" s="27"/>
    </row>
    <row r="43" spans="1:8" ht="12.75">
      <c r="A43" s="49" t="s">
        <v>77</v>
      </c>
      <c r="B43" s="50"/>
      <c r="C43" s="50"/>
      <c r="D43" s="50"/>
      <c r="E43" s="51"/>
      <c r="F43" s="96"/>
      <c r="G43" s="44"/>
      <c r="H43" s="27"/>
    </row>
    <row r="44" spans="1:8" ht="12.75">
      <c r="A44" s="47" t="s">
        <v>78</v>
      </c>
      <c r="B44" s="48"/>
      <c r="C44" s="48"/>
      <c r="D44" s="48"/>
      <c r="E44" s="52"/>
      <c r="F44" s="97"/>
      <c r="G44" s="44"/>
      <c r="H44" s="27"/>
    </row>
    <row r="45" spans="1:8" ht="12.75">
      <c r="A45" s="49" t="s">
        <v>79</v>
      </c>
      <c r="B45" s="50"/>
      <c r="C45" s="50"/>
      <c r="D45" s="50"/>
      <c r="E45" s="51"/>
      <c r="F45" s="96"/>
      <c r="G45" s="44"/>
      <c r="H45" s="27"/>
    </row>
    <row r="46" spans="1:8" ht="12.75">
      <c r="A46" s="47" t="s">
        <v>80</v>
      </c>
      <c r="B46" s="48"/>
      <c r="C46" s="48"/>
      <c r="D46" s="48"/>
      <c r="E46" s="52"/>
      <c r="F46" s="97"/>
      <c r="G46" s="44"/>
      <c r="H46" s="27"/>
    </row>
    <row r="47" spans="1:8" ht="12.75">
      <c r="A47" s="49" t="s">
        <v>81</v>
      </c>
      <c r="B47" s="50"/>
      <c r="C47" s="50"/>
      <c r="D47" s="50"/>
      <c r="E47" s="51"/>
      <c r="F47" s="96"/>
      <c r="G47" s="44"/>
      <c r="H47" s="27"/>
    </row>
    <row r="48" spans="1:8" ht="12.75">
      <c r="A48" s="47" t="s">
        <v>82</v>
      </c>
      <c r="B48" s="48"/>
      <c r="C48" s="48"/>
      <c r="D48" s="48"/>
      <c r="E48" s="52"/>
      <c r="F48" s="97"/>
      <c r="G48" s="44"/>
      <c r="H48" s="27"/>
    </row>
    <row r="49" spans="1:8" ht="12.75">
      <c r="A49" s="49"/>
      <c r="B49" s="50"/>
      <c r="C49" s="50"/>
      <c r="D49" s="50"/>
      <c r="E49" s="51"/>
      <c r="F49" s="96"/>
      <c r="G49" s="44"/>
      <c r="H49" s="27"/>
    </row>
    <row r="50" spans="1:8" ht="12.75">
      <c r="A50" s="47" t="s">
        <v>34</v>
      </c>
      <c r="B50" s="48"/>
      <c r="C50" s="48"/>
      <c r="D50" s="48"/>
      <c r="E50" s="52"/>
      <c r="F50" s="97"/>
      <c r="G50" s="44"/>
      <c r="H50" s="27"/>
    </row>
    <row r="51" spans="1:8" ht="12.75">
      <c r="A51" s="49"/>
      <c r="B51" s="50"/>
      <c r="C51" s="50"/>
      <c r="D51" s="50"/>
      <c r="E51" s="51"/>
      <c r="F51" s="96"/>
      <c r="G51" s="44"/>
      <c r="H51" s="27"/>
    </row>
    <row r="52" spans="1:8" ht="12.75">
      <c r="A52" s="47" t="s">
        <v>83</v>
      </c>
      <c r="B52" s="48"/>
      <c r="C52" s="48"/>
      <c r="D52" s="48"/>
      <c r="E52" s="52"/>
      <c r="F52" s="97"/>
      <c r="G52" s="44"/>
      <c r="H52" s="27"/>
    </row>
    <row r="53" spans="1:8" ht="12.75">
      <c r="A53" s="68" t="s">
        <v>84</v>
      </c>
      <c r="B53" s="69"/>
      <c r="C53" s="69"/>
      <c r="D53" s="69"/>
      <c r="E53" s="70"/>
      <c r="F53" s="96"/>
      <c r="G53" s="44"/>
      <c r="H53" s="27"/>
    </row>
    <row r="54" spans="1:8" ht="13.5" thickBot="1">
      <c r="A54" s="71" t="s">
        <v>85</v>
      </c>
      <c r="B54" s="72"/>
      <c r="C54" s="72"/>
      <c r="D54" s="72"/>
      <c r="E54" s="73"/>
      <c r="F54" s="103">
        <f>F36+F38+F40+F42+F44+F46+F48+F50</f>
        <v>-12.5</v>
      </c>
      <c r="G54" s="44"/>
      <c r="H54" s="27"/>
    </row>
    <row r="55" spans="1:8" ht="12.75">
      <c r="A55" s="74"/>
      <c r="B55" s="75"/>
      <c r="C55" s="75"/>
      <c r="D55" s="75"/>
      <c r="E55" s="76"/>
      <c r="F55" s="100"/>
      <c r="G55" s="44"/>
      <c r="H55" s="27"/>
    </row>
    <row r="56" spans="1:8" ht="13.5" thickBot="1">
      <c r="A56" s="71"/>
      <c r="B56" s="72"/>
      <c r="C56" s="72"/>
      <c r="D56" s="72"/>
      <c r="E56" s="73"/>
      <c r="F56" s="103"/>
      <c r="G56" s="44"/>
      <c r="H56" s="27"/>
    </row>
    <row r="57" spans="1:8" ht="12.75">
      <c r="A57" s="118" t="s">
        <v>86</v>
      </c>
      <c r="B57" s="119"/>
      <c r="C57" s="119"/>
      <c r="D57" s="119"/>
      <c r="E57" s="119"/>
      <c r="F57" s="88"/>
      <c r="G57" s="44"/>
      <c r="H57" s="27"/>
    </row>
    <row r="58" spans="1:8" ht="13.5" thickBot="1">
      <c r="A58" s="127"/>
      <c r="B58" s="128"/>
      <c r="C58" s="128"/>
      <c r="D58" s="128"/>
      <c r="E58" s="128"/>
      <c r="F58" s="89"/>
      <c r="G58" s="44"/>
      <c r="H58" s="27"/>
    </row>
    <row r="59" spans="1:8" ht="12.75">
      <c r="A59" s="46" t="s">
        <v>87</v>
      </c>
      <c r="B59" s="44"/>
      <c r="C59" s="44"/>
      <c r="D59" s="44"/>
      <c r="E59" s="77"/>
      <c r="F59" s="102"/>
      <c r="G59" s="44"/>
      <c r="H59" s="27"/>
    </row>
    <row r="60" spans="1:8" ht="12.75">
      <c r="A60" s="47" t="s">
        <v>88</v>
      </c>
      <c r="B60" s="48"/>
      <c r="C60" s="48"/>
      <c r="D60" s="48"/>
      <c r="E60" s="52"/>
      <c r="F60" s="97"/>
      <c r="G60" s="44"/>
      <c r="H60" s="27"/>
    </row>
    <row r="61" spans="1:8" ht="12.75">
      <c r="A61" s="49"/>
      <c r="B61" s="50"/>
      <c r="C61" s="50"/>
      <c r="D61" s="50"/>
      <c r="E61" s="51"/>
      <c r="F61" s="96"/>
      <c r="G61" s="44"/>
      <c r="H61" s="27"/>
    </row>
    <row r="62" spans="1:8" ht="12.75">
      <c r="A62" s="47" t="s">
        <v>89</v>
      </c>
      <c r="B62" s="48"/>
      <c r="C62" s="48"/>
      <c r="D62" s="48"/>
      <c r="E62" s="52"/>
      <c r="F62" s="97"/>
      <c r="G62" s="44"/>
      <c r="H62" s="27"/>
    </row>
    <row r="63" spans="1:8" ht="12.75">
      <c r="A63" s="49"/>
      <c r="B63" s="50"/>
      <c r="C63" s="50"/>
      <c r="D63" s="50"/>
      <c r="E63" s="51"/>
      <c r="F63" s="96"/>
      <c r="G63" s="44"/>
      <c r="H63" s="27"/>
    </row>
    <row r="64" spans="1:8" ht="12.75">
      <c r="A64" s="47" t="s">
        <v>90</v>
      </c>
      <c r="B64" s="48"/>
      <c r="C64" s="48"/>
      <c r="D64" s="48"/>
      <c r="E64" s="52"/>
      <c r="F64" s="95">
        <v>-204.3</v>
      </c>
      <c r="G64" s="44"/>
      <c r="H64" s="27"/>
    </row>
    <row r="65" spans="1:8" ht="12.75">
      <c r="A65" s="49"/>
      <c r="B65" s="50"/>
      <c r="C65" s="50"/>
      <c r="D65" s="50"/>
      <c r="E65" s="51"/>
      <c r="F65" s="96"/>
      <c r="G65" s="44"/>
      <c r="H65" s="27"/>
    </row>
    <row r="66" spans="1:8" ht="12.75">
      <c r="A66" s="47" t="s">
        <v>91</v>
      </c>
      <c r="B66" s="48"/>
      <c r="C66" s="48"/>
      <c r="D66" s="48"/>
      <c r="E66" s="52"/>
      <c r="F66" s="97"/>
      <c r="G66" s="44"/>
      <c r="H66" s="27"/>
    </row>
    <row r="67" spans="1:8" ht="12.75">
      <c r="A67" s="49"/>
      <c r="B67" s="50"/>
      <c r="C67" s="50"/>
      <c r="D67" s="50"/>
      <c r="E67" s="51"/>
      <c r="F67" s="96"/>
      <c r="G67" s="44"/>
      <c r="H67" s="27"/>
    </row>
    <row r="68" spans="1:8" ht="12.75">
      <c r="A68" s="47" t="s">
        <v>92</v>
      </c>
      <c r="B68" s="48"/>
      <c r="C68" s="48"/>
      <c r="D68" s="48"/>
      <c r="E68" s="52"/>
      <c r="F68" s="97"/>
      <c r="G68" s="44"/>
      <c r="H68" s="27"/>
    </row>
    <row r="69" spans="1:8" ht="12.75">
      <c r="A69" s="49"/>
      <c r="B69" s="50"/>
      <c r="C69" s="50"/>
      <c r="D69" s="50"/>
      <c r="E69" s="51"/>
      <c r="F69" s="96"/>
      <c r="G69" s="44"/>
      <c r="H69" s="27"/>
    </row>
    <row r="70" spans="1:8" ht="12.75">
      <c r="A70" s="47" t="s">
        <v>93</v>
      </c>
      <c r="B70" s="48"/>
      <c r="C70" s="48"/>
      <c r="D70" s="48"/>
      <c r="E70" s="52"/>
      <c r="F70" s="97"/>
      <c r="G70" s="44"/>
      <c r="H70" s="27"/>
    </row>
    <row r="71" spans="1:8" ht="12.75">
      <c r="A71" s="68" t="s">
        <v>84</v>
      </c>
      <c r="B71" s="69"/>
      <c r="C71" s="69"/>
      <c r="D71" s="69"/>
      <c r="E71" s="70"/>
      <c r="F71" s="96"/>
      <c r="G71" s="44"/>
      <c r="H71" s="27"/>
    </row>
    <row r="72" spans="1:8" ht="12.75">
      <c r="A72" s="104" t="s">
        <v>94</v>
      </c>
      <c r="B72" s="78"/>
      <c r="C72" s="78"/>
      <c r="D72" s="78"/>
      <c r="E72" s="79"/>
      <c r="F72" s="98">
        <f>F60+F64+F66+F68+F70</f>
        <v>-204.3</v>
      </c>
      <c r="G72" s="80"/>
      <c r="H72" s="27"/>
    </row>
    <row r="73" spans="1:8" ht="12.75">
      <c r="A73" s="49"/>
      <c r="B73" s="50"/>
      <c r="C73" s="50"/>
      <c r="D73" s="50"/>
      <c r="E73" s="51"/>
      <c r="F73" s="96"/>
      <c r="G73" s="44"/>
      <c r="H73" s="27"/>
    </row>
    <row r="74" spans="1:8" ht="12.75">
      <c r="A74" s="105" t="s">
        <v>35</v>
      </c>
      <c r="B74" s="81"/>
      <c r="C74" s="81"/>
      <c r="D74" s="81"/>
      <c r="E74" s="82"/>
      <c r="F74" s="98">
        <f>F34+F54+F72</f>
        <v>-71.69999999999999</v>
      </c>
      <c r="G74" s="21">
        <f>G34+G56+G72</f>
        <v>0</v>
      </c>
      <c r="H74" s="21"/>
    </row>
    <row r="75" spans="1:8" ht="12.75">
      <c r="A75" s="49"/>
      <c r="B75" s="50"/>
      <c r="C75" s="50"/>
      <c r="D75" s="50"/>
      <c r="E75" s="51"/>
      <c r="F75" s="96"/>
      <c r="G75" s="44"/>
      <c r="H75" s="27"/>
    </row>
    <row r="76" spans="1:8" ht="12.75">
      <c r="A76" s="105" t="s">
        <v>95</v>
      </c>
      <c r="B76" s="81"/>
      <c r="C76" s="81"/>
      <c r="D76" s="81"/>
      <c r="E76" s="82"/>
      <c r="F76" s="98">
        <f>баланс!C10</f>
        <v>371.1</v>
      </c>
      <c r="G76" s="42"/>
      <c r="H76" s="27"/>
    </row>
    <row r="77" spans="1:8" ht="12.75">
      <c r="A77" s="49"/>
      <c r="B77" s="50"/>
      <c r="C77" s="50"/>
      <c r="D77" s="50"/>
      <c r="E77" s="51"/>
      <c r="F77" s="96"/>
      <c r="G77" s="44"/>
      <c r="H77" s="27"/>
    </row>
    <row r="78" spans="1:8" ht="13.5" thickBot="1">
      <c r="A78" s="106" t="s">
        <v>96</v>
      </c>
      <c r="B78" s="107"/>
      <c r="C78" s="107"/>
      <c r="D78" s="107"/>
      <c r="E78" s="108"/>
      <c r="F78" s="103">
        <f>баланс!D10</f>
        <v>299.3</v>
      </c>
      <c r="G78" s="42"/>
      <c r="H78" s="27"/>
    </row>
    <row r="79" spans="1:7" ht="12.75">
      <c r="A79" s="42"/>
      <c r="B79" s="42"/>
      <c r="C79" s="42"/>
      <c r="D79" s="42"/>
      <c r="E79" s="42"/>
      <c r="F79" s="84"/>
      <c r="G79" s="42"/>
    </row>
    <row r="80" spans="1:7" ht="12.75">
      <c r="A80" s="42"/>
      <c r="B80" s="42"/>
      <c r="C80" s="42"/>
      <c r="D80" s="42"/>
      <c r="E80" s="42"/>
      <c r="F80" s="85"/>
      <c r="G80" s="42"/>
    </row>
  </sheetData>
  <mergeCells count="7">
    <mergeCell ref="A35:E36"/>
    <mergeCell ref="A57:E58"/>
    <mergeCell ref="A4:E5"/>
    <mergeCell ref="F4:F5"/>
    <mergeCell ref="A6:E7"/>
    <mergeCell ref="B2:E2"/>
    <mergeCell ref="B3:E3"/>
  </mergeCells>
  <printOptions/>
  <pageMargins left="0.47" right="0.75" top="0.34" bottom="0.34" header="0.25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I7" sqref="I7"/>
    </sheetView>
  </sheetViews>
  <sheetFormatPr defaultColWidth="9.00390625" defaultRowHeight="12.75"/>
  <cols>
    <col min="1" max="1" width="9.125" style="24" customWidth="1"/>
    <col min="2" max="2" width="42.25390625" style="24" customWidth="1"/>
    <col min="3" max="4" width="14.25390625" style="24" customWidth="1"/>
    <col min="5" max="16384" width="9.125" style="24" customWidth="1"/>
  </cols>
  <sheetData>
    <row r="1" ht="12.75">
      <c r="A1" s="23"/>
    </row>
    <row r="2" spans="2:3" ht="16.5">
      <c r="B2" s="109" t="s">
        <v>36</v>
      </c>
      <c r="C2" s="109"/>
    </row>
    <row r="3" spans="2:3" ht="16.5">
      <c r="B3" s="109"/>
      <c r="C3" s="109"/>
    </row>
    <row r="4" spans="2:3" ht="15">
      <c r="B4" s="12" t="s">
        <v>54</v>
      </c>
      <c r="C4" s="12"/>
    </row>
    <row r="5" ht="12.75">
      <c r="B5" s="24" t="s">
        <v>5</v>
      </c>
    </row>
    <row r="6" spans="2:3" ht="13.5" thickBot="1">
      <c r="B6" s="13"/>
      <c r="C6" s="13"/>
    </row>
    <row r="7" spans="2:8" ht="15" thickBot="1">
      <c r="B7" s="1" t="s">
        <v>37</v>
      </c>
      <c r="C7" s="110">
        <v>2006</v>
      </c>
      <c r="D7" s="110">
        <v>2005</v>
      </c>
      <c r="G7" s="111"/>
      <c r="H7" s="111"/>
    </row>
    <row r="8" spans="2:8" ht="15.75" thickBot="1">
      <c r="B8" s="2" t="s">
        <v>38</v>
      </c>
      <c r="C8" s="112">
        <v>1941.9</v>
      </c>
      <c r="D8" s="113">
        <v>1804.1</v>
      </c>
      <c r="G8" s="111"/>
      <c r="H8" s="111"/>
    </row>
    <row r="9" spans="2:8" ht="15.75" thickBot="1">
      <c r="B9" s="2" t="s">
        <v>39</v>
      </c>
      <c r="C9" s="112">
        <v>51</v>
      </c>
      <c r="D9" s="113">
        <v>33.8</v>
      </c>
      <c r="G9" s="111"/>
      <c r="H9" s="111"/>
    </row>
    <row r="10" spans="2:8" ht="13.5" thickBot="1">
      <c r="B10" s="112" t="s">
        <v>40</v>
      </c>
      <c r="C10" s="112">
        <v>134.1</v>
      </c>
      <c r="D10" s="113">
        <v>98.7</v>
      </c>
      <c r="G10" s="111"/>
      <c r="H10" s="111"/>
    </row>
    <row r="11" spans="2:8" ht="13.5" thickBot="1">
      <c r="B11" s="112" t="s">
        <v>106</v>
      </c>
      <c r="C11" s="112">
        <v>263.5</v>
      </c>
      <c r="D11" s="113">
        <v>405.3</v>
      </c>
      <c r="G11" s="111"/>
      <c r="H11" s="111"/>
    </row>
    <row r="12" spans="2:8" ht="15.75" thickBot="1">
      <c r="B12" s="2" t="s">
        <v>107</v>
      </c>
      <c r="C12" s="114">
        <v>4.4</v>
      </c>
      <c r="D12" s="113">
        <v>101.4</v>
      </c>
      <c r="G12" s="111"/>
      <c r="H12" s="111"/>
    </row>
    <row r="13" spans="2:8" ht="13.5" thickBot="1">
      <c r="B13" s="112"/>
      <c r="C13" s="112"/>
      <c r="D13" s="113"/>
      <c r="G13" s="111"/>
      <c r="H13" s="111"/>
    </row>
    <row r="14" spans="2:8" ht="15" thickBot="1">
      <c r="B14" s="1" t="s">
        <v>41</v>
      </c>
      <c r="C14" s="115">
        <f>C8+C9+C10+C11+C12+C13</f>
        <v>2394.9</v>
      </c>
      <c r="D14" s="115">
        <f>D8+D9+D10+D11+D12+D13</f>
        <v>2443.3</v>
      </c>
      <c r="G14" s="111"/>
      <c r="H14" s="111"/>
    </row>
    <row r="15" spans="2:8" ht="15.75" thickBot="1">
      <c r="B15" s="2" t="s">
        <v>42</v>
      </c>
      <c r="C15" s="2">
        <v>27.6</v>
      </c>
      <c r="D15" s="14">
        <v>11.1</v>
      </c>
      <c r="G15" s="111"/>
      <c r="H15" s="111"/>
    </row>
    <row r="16" spans="2:8" ht="15.75" thickBot="1">
      <c r="B16" s="2" t="s">
        <v>43</v>
      </c>
      <c r="C16" s="2">
        <v>1213</v>
      </c>
      <c r="D16" s="14">
        <v>945.7</v>
      </c>
      <c r="G16" s="111"/>
      <c r="H16" s="111"/>
    </row>
    <row r="17" spans="2:8" ht="15.75" thickBot="1">
      <c r="B17" s="2" t="s">
        <v>44</v>
      </c>
      <c r="C17" s="2">
        <v>533.1</v>
      </c>
      <c r="D17" s="14">
        <v>529.7</v>
      </c>
      <c r="G17" s="111"/>
      <c r="H17" s="111"/>
    </row>
    <row r="18" spans="2:8" ht="15.75" thickBot="1">
      <c r="B18" s="2" t="s">
        <v>45</v>
      </c>
      <c r="C18" s="2">
        <v>111.7</v>
      </c>
      <c r="D18" s="14">
        <v>123.8</v>
      </c>
      <c r="G18" s="111"/>
      <c r="H18" s="111"/>
    </row>
    <row r="19" spans="2:8" ht="15.75" thickBot="1">
      <c r="B19" s="2" t="s">
        <v>46</v>
      </c>
      <c r="C19" s="2">
        <v>80.9</v>
      </c>
      <c r="D19" s="14">
        <v>83.7</v>
      </c>
      <c r="G19" s="111"/>
      <c r="H19" s="111"/>
    </row>
    <row r="20" spans="2:8" ht="15.75" thickBot="1">
      <c r="B20" s="2" t="s">
        <v>47</v>
      </c>
      <c r="C20" s="2">
        <v>27.3</v>
      </c>
      <c r="D20" s="14">
        <v>26.7</v>
      </c>
      <c r="G20" s="111"/>
      <c r="H20" s="111"/>
    </row>
    <row r="21" spans="2:8" ht="15.75" thickBot="1">
      <c r="B21" s="2" t="s">
        <v>48</v>
      </c>
      <c r="C21" s="2">
        <v>15.2</v>
      </c>
      <c r="D21" s="14">
        <v>16.4</v>
      </c>
      <c r="G21" s="111"/>
      <c r="H21" s="111"/>
    </row>
    <row r="22" spans="2:8" ht="15.75" thickBot="1">
      <c r="B22" s="2" t="s">
        <v>49</v>
      </c>
      <c r="C22" s="2">
        <v>46.2</v>
      </c>
      <c r="D22" s="14">
        <v>48.7</v>
      </c>
      <c r="G22" s="111"/>
      <c r="H22" s="111"/>
    </row>
    <row r="23" spans="2:8" ht="15.75" thickBot="1">
      <c r="B23" s="2" t="s">
        <v>50</v>
      </c>
      <c r="C23" s="2">
        <v>263.5</v>
      </c>
      <c r="D23" s="14">
        <v>405.3</v>
      </c>
      <c r="G23" s="111"/>
      <c r="H23" s="111"/>
    </row>
    <row r="24" spans="2:8" ht="15.75" thickBot="1">
      <c r="B24" s="2" t="s">
        <v>108</v>
      </c>
      <c r="C24" s="15">
        <v>52.1</v>
      </c>
      <c r="D24" s="14">
        <v>273.6</v>
      </c>
      <c r="G24" s="111"/>
      <c r="H24" s="111"/>
    </row>
    <row r="25" spans="2:8" ht="15" thickBot="1">
      <c r="B25" s="1" t="s">
        <v>51</v>
      </c>
      <c r="C25" s="1">
        <f>C15+C16+C17+C18+C19+C20+C21+C22+C23+C24</f>
        <v>2370.6</v>
      </c>
      <c r="D25" s="1">
        <f>D15+D16+D17+D18+D19+D20+D21+D22+D23+D24</f>
        <v>2464.7000000000003</v>
      </c>
      <c r="G25" s="111"/>
      <c r="H25" s="111"/>
    </row>
    <row r="26" spans="1:8" ht="15" thickBot="1">
      <c r="A26" s="23"/>
      <c r="B26" s="1" t="s">
        <v>3</v>
      </c>
      <c r="C26" s="1">
        <f>C14-C25</f>
        <v>24.300000000000182</v>
      </c>
      <c r="D26" s="1">
        <f>D14-D25</f>
        <v>-21.40000000000009</v>
      </c>
      <c r="G26" s="111"/>
      <c r="H26" s="111"/>
    </row>
    <row r="27" spans="7:8" ht="12.75">
      <c r="G27" s="111"/>
      <c r="H27" s="111"/>
    </row>
    <row r="28" spans="7:8" ht="12.75">
      <c r="G28" s="111"/>
      <c r="H28" s="1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</dc:creator>
  <cp:keywords/>
  <dc:description/>
  <cp:lastModifiedBy>Larisa Vlasova</cp:lastModifiedBy>
  <cp:lastPrinted>2008-06-11T09:00:41Z</cp:lastPrinted>
  <dcterms:created xsi:type="dcterms:W3CDTF">2008-06-03T08:39:33Z</dcterms:created>
  <dcterms:modified xsi:type="dcterms:W3CDTF">2008-06-11T09:22:08Z</dcterms:modified>
  <cp:category/>
  <cp:version/>
  <cp:contentType/>
  <cp:contentStatus/>
</cp:coreProperties>
</file>